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ИТОГО\"/>
    </mc:Choice>
  </mc:AlternateContent>
  <bookViews>
    <workbookView xWindow="0" yWindow="180" windowWidth="20730" windowHeight="11580"/>
  </bookViews>
  <sheets>
    <sheet name="sved" sheetId="1" r:id="rId1"/>
  </sheets>
  <calcPr calcId="162913"/>
</workbook>
</file>

<file path=xl/calcChain.xml><?xml version="1.0" encoding="utf-8"?>
<calcChain xmlns="http://schemas.openxmlformats.org/spreadsheetml/2006/main">
  <c r="N23" i="1" l="1"/>
  <c r="K29" i="1"/>
  <c r="N24" i="1" l="1"/>
  <c r="N15" i="1"/>
  <c r="N8" i="1"/>
  <c r="N16" i="1"/>
  <c r="N9" i="1"/>
  <c r="N4" i="1"/>
  <c r="N13" i="1"/>
  <c r="N28" i="1"/>
  <c r="N35" i="1"/>
  <c r="N22" i="1"/>
  <c r="N11" i="1"/>
  <c r="N17" i="1"/>
  <c r="N25" i="1"/>
  <c r="N14" i="1"/>
  <c r="N33" i="1"/>
  <c r="N6" i="1"/>
  <c r="N2" i="1"/>
  <c r="N27" i="1"/>
  <c r="N30" i="1"/>
  <c r="N19" i="1"/>
  <c r="N12" i="1"/>
  <c r="N5" i="1"/>
  <c r="N18" i="1"/>
  <c r="N7" i="1"/>
  <c r="N34" i="1"/>
  <c r="N10" i="1"/>
  <c r="N31" i="1"/>
  <c r="N32" i="1"/>
  <c r="N26" i="1"/>
  <c r="N29" i="1"/>
  <c r="N20" i="1"/>
  <c r="N3" i="1"/>
  <c r="N21" i="1"/>
  <c r="K11" i="1" l="1"/>
  <c r="K8" i="1"/>
  <c r="K27" i="1" l="1"/>
  <c r="K14" i="1"/>
  <c r="K33" i="1"/>
  <c r="K10" i="1"/>
  <c r="K28" i="1"/>
  <c r="K16" i="1"/>
  <c r="K30" i="1"/>
  <c r="K6" i="1"/>
  <c r="K21" i="1" l="1"/>
  <c r="K13" i="1"/>
  <c r="K17" i="1"/>
  <c r="K35" i="1"/>
  <c r="K26" i="1"/>
  <c r="K32" i="1"/>
  <c r="K18" i="1"/>
  <c r="K23" i="1"/>
  <c r="K5" i="1"/>
  <c r="K12" i="1"/>
  <c r="K31" i="1"/>
  <c r="K34" i="1" l="1"/>
  <c r="K25" i="1" l="1"/>
  <c r="K2" i="1"/>
  <c r="K7" i="1" l="1"/>
  <c r="K4" i="1"/>
  <c r="K9" i="1"/>
  <c r="K24" i="1"/>
  <c r="K20" i="1"/>
  <c r="K3" i="1"/>
  <c r="K15" i="1"/>
  <c r="K19" i="1"/>
  <c r="K22" i="1"/>
  <c r="L35" i="1" l="1"/>
  <c r="L23" i="1"/>
  <c r="L21" i="1"/>
  <c r="L16" i="1"/>
  <c r="L32" i="1"/>
  <c r="L7" i="1"/>
  <c r="L30" i="1"/>
  <c r="L11" i="1"/>
  <c r="L19" i="1"/>
  <c r="L2" i="1"/>
  <c r="L34" i="1"/>
  <c r="L8" i="1"/>
  <c r="L31" i="1"/>
  <c r="L15" i="1"/>
  <c r="L33" i="1"/>
  <c r="L20" i="1"/>
  <c r="L29" i="1"/>
  <c r="L13" i="1"/>
  <c r="L26" i="1"/>
  <c r="L6" i="1"/>
  <c r="L27" i="1"/>
  <c r="L3" i="1"/>
  <c r="L17" i="1" l="1"/>
  <c r="L25" i="1"/>
  <c r="L4" i="1"/>
  <c r="L18" i="1"/>
  <c r="L22" i="1"/>
  <c r="L9" i="1"/>
  <c r="L5" i="1"/>
  <c r="L14" i="1"/>
  <c r="L24" i="1"/>
  <c r="L28" i="1"/>
  <c r="L10" i="1"/>
  <c r="L12" i="1"/>
</calcChain>
</file>

<file path=xl/sharedStrings.xml><?xml version="1.0" encoding="utf-8"?>
<sst xmlns="http://schemas.openxmlformats.org/spreadsheetml/2006/main" count="97" uniqueCount="96">
  <si>
    <t>Название</t>
  </si>
  <si>
    <t>1 тур</t>
  </si>
  <si>
    <t>2 тур</t>
  </si>
  <si>
    <t>3 тур</t>
  </si>
  <si>
    <t>Итог</t>
  </si>
  <si>
    <t>Место</t>
  </si>
  <si>
    <t>С</t>
  </si>
  <si>
    <t>В</t>
  </si>
  <si>
    <t>4 тур</t>
  </si>
  <si>
    <t>5 тур</t>
  </si>
  <si>
    <t>6 тур</t>
  </si>
  <si>
    <t>7 тур</t>
  </si>
  <si>
    <t>М4</t>
  </si>
  <si>
    <t>Сборная</t>
  </si>
  <si>
    <t>Белжелдор</t>
  </si>
  <si>
    <t>Управление</t>
  </si>
  <si>
    <t>5 копеек</t>
  </si>
  <si>
    <t>Неопределенность ириски</t>
  </si>
  <si>
    <t>Ok Google</t>
  </si>
  <si>
    <t>Комильфо</t>
  </si>
  <si>
    <t>Ориентир</t>
  </si>
  <si>
    <t>BankOK</t>
  </si>
  <si>
    <t>Белсвязь</t>
  </si>
  <si>
    <t>Нестандартный вариант</t>
  </si>
  <si>
    <t>Связанные лица</t>
  </si>
  <si>
    <t>Мыслители (команда не играет)</t>
  </si>
  <si>
    <t>Учреждение образования</t>
  </si>
  <si>
    <t>Наименование команды</t>
  </si>
  <si>
    <t>№ п/п</t>
  </si>
  <si>
    <t>Деся. (Десяточка)</t>
  </si>
  <si>
    <t>ГУО «Гимназия 3 г. Минска»</t>
  </si>
  <si>
    <t>ГУО «Гимназия № 6 г. Минска»</t>
  </si>
  <si>
    <t>ГУО «Гимназия №18 г.Минска»</t>
  </si>
  <si>
    <t>ГУО «Гимназия №14 г.Минска»</t>
  </si>
  <si>
    <t>ГУО «Гимназия № 21 г. Минска»</t>
  </si>
  <si>
    <t>ГУО «Гимназия №22 г. Минска»</t>
  </si>
  <si>
    <t>ГУО «Гимназия №24 г. Минска»</t>
  </si>
  <si>
    <t>ГУО «Гимназия № 30 г. Минска имени Героя Советского Союза Б.С. Окрестина»</t>
  </si>
  <si>
    <t>IMT</t>
  </si>
  <si>
    <t>ГУО «Гимназия №37 г.Минска»</t>
  </si>
  <si>
    <t>ГУО «Гимназия № 39 г. Минска»</t>
  </si>
  <si>
    <t>Гимназия № 41</t>
  </si>
  <si>
    <t>ГУО «Ордена Трудового Красного Знамени гимназия № 50 г.Минска»</t>
  </si>
  <si>
    <t>ГУО «Гимназия №56 г. Минска»</t>
  </si>
  <si>
    <t>ГУО «Гимназия №61 г.Минска»</t>
  </si>
  <si>
    <t>ГУО «Гимназия № 146 г. Минска»</t>
  </si>
  <si>
    <t xml:space="preserve">Минский государственный дворец детей и молодежи </t>
  </si>
  <si>
    <t>УО «Минский государственный колледж технологии и дизайна легкой промышленности»</t>
  </si>
  <si>
    <t>Минский государственный ПТК торговли</t>
  </si>
  <si>
    <t>Lyceum</t>
  </si>
  <si>
    <t>ГУО Лицей №1 г.Минска»</t>
  </si>
  <si>
    <t>Лицей №2 г.Минска</t>
  </si>
  <si>
    <t>«Минский государственный профессиональный лицей №3 машиностроения»</t>
  </si>
  <si>
    <t>ГУО «Средняя школа №1 г. Минска»</t>
  </si>
  <si>
    <t>По мнению Адама Смита</t>
  </si>
  <si>
    <t>ГУО «Средняя школа №36 г. Минска</t>
  </si>
  <si>
    <t>Средняя школа №97 г. Минска</t>
  </si>
  <si>
    <t>ГУО «Средняя школа № 153 г. Минска»</t>
  </si>
  <si>
    <t>ГУО «Средняя школа № 196г. Минска»</t>
  </si>
  <si>
    <t>ГУО «Средняя школа № 205 г.Минска»</t>
  </si>
  <si>
    <t>филиал БНТУ «Минский государственный политехнический колледж»</t>
  </si>
  <si>
    <t>Феникс</t>
  </si>
  <si>
    <t>Магнаты</t>
  </si>
  <si>
    <t>Сберегайка</t>
  </si>
  <si>
    <t>Ветразі</t>
  </si>
  <si>
    <t>Термоядерная реакция</t>
  </si>
  <si>
    <t>Moneyway</t>
  </si>
  <si>
    <t>Алтын</t>
  </si>
  <si>
    <t>Наследники Шумпетера</t>
  </si>
  <si>
    <t>Фьючерсы</t>
  </si>
  <si>
    <t>Полтос</t>
  </si>
  <si>
    <t>Инсайдеры</t>
  </si>
  <si>
    <t>Финансист</t>
  </si>
  <si>
    <t>Экономные</t>
  </si>
  <si>
    <t>Умники и умницы</t>
  </si>
  <si>
    <t>Копилка</t>
  </si>
  <si>
    <t>Эфириум</t>
  </si>
  <si>
    <t>Капитошки</t>
  </si>
  <si>
    <t>Брокеры</t>
  </si>
  <si>
    <t>ГУО «Гимназия №5 г.Минска имени героев встречи на Эльбе»</t>
  </si>
  <si>
    <t>ГУО «Гимназия № 11 г.Минска имени И.Д.Черняховского»</t>
  </si>
  <si>
    <t>Знатоки 18</t>
  </si>
  <si>
    <t>Знатоки 22</t>
  </si>
  <si>
    <t>колледж бизнеса и права</t>
  </si>
  <si>
    <t>Триада масонов рынка</t>
  </si>
  <si>
    <t>ГУО «Гимназия № 25 г. Минска»</t>
  </si>
  <si>
    <t>ГУО «Гимназия № 41 г.Минска имени Серебряного В.Х.»</t>
  </si>
  <si>
    <t>ГУО «Гимназия №42 г. Минска лауреата Нобелевской премии Ж. И. Алфёрова»</t>
  </si>
  <si>
    <t>Cash back</t>
  </si>
  <si>
    <t>Гермес</t>
  </si>
  <si>
    <t>Успех</t>
  </si>
  <si>
    <t>Казначеи</t>
  </si>
  <si>
    <t>Фасольки</t>
  </si>
  <si>
    <t>Кредиторы</t>
  </si>
  <si>
    <t>Бабиджоны</t>
  </si>
  <si>
    <t>2*2=5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</si>
</sst>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3" tint="0.39997558519241921"/>
      <name val="Arial"/>
      <family val="2"/>
      <charset val="204"/>
    </font>
    <font>
      <sz val="12"/>
      <color theme="8" tint="-0.249977111117893"/>
      <name val="Arial"/>
      <family val="2"/>
      <charset val="204"/>
    </font>
    <font>
      <sz val="14"/>
      <color theme="3" tint="-0.249977111117893"/>
      <name val="Arial"/>
      <family val="2"/>
      <charset val="204"/>
    </font>
    <font>
      <sz val="16"/>
      <color theme="1" tint="4.9989318521683403E-2"/>
      <name val="Bernard MT Condensed"/>
      <family val="1"/>
      <charset val="204"/>
    </font>
    <font>
      <sz val="12"/>
      <name val="Modern No. 20"/>
      <family val="1"/>
      <charset val="204"/>
    </font>
    <font>
      <sz val="10"/>
      <name val="Modern No. 20"/>
      <family val="1"/>
      <charset val="204"/>
    </font>
    <font>
      <sz val="12"/>
      <color theme="4"/>
      <name val="Arial"/>
      <family val="2"/>
      <charset val="204"/>
    </font>
    <font>
      <b/>
      <sz val="14"/>
      <color theme="7" tint="-0.249977111117893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31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Font="1"/>
    <xf numFmtId="0" fontId="22" fillId="28" borderId="11" xfId="0" applyFont="1" applyFill="1" applyBorder="1" applyAlignment="1" applyProtection="1">
      <alignment horizontal="left"/>
      <protection locked="0"/>
    </xf>
    <xf numFmtId="0" fontId="22" fillId="28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2" fillId="31" borderId="11" xfId="0" applyFont="1" applyFill="1" applyBorder="1" applyAlignment="1" applyProtection="1">
      <alignment horizontal="left" wrapText="1"/>
      <protection locked="0"/>
    </xf>
    <xf numFmtId="0" fontId="24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center"/>
    </xf>
    <xf numFmtId="0" fontId="26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3" fillId="27" borderId="11" xfId="0" applyFont="1" applyFill="1" applyBorder="1" applyAlignment="1" applyProtection="1">
      <alignment horizontal="center"/>
      <protection locked="0"/>
    </xf>
    <xf numFmtId="0" fontId="29" fillId="25" borderId="11" xfId="0" applyFont="1" applyFill="1" applyBorder="1" applyAlignment="1">
      <alignment horizontal="center" vertical="center"/>
    </xf>
    <xf numFmtId="0" fontId="34" fillId="27" borderId="11" xfId="0" applyFont="1" applyFill="1" applyBorder="1" applyAlignment="1" applyProtection="1">
      <alignment horizontal="center"/>
      <protection locked="0"/>
    </xf>
    <xf numFmtId="0" fontId="22" fillId="29" borderId="11" xfId="0" applyFont="1" applyFill="1" applyBorder="1" applyAlignment="1" applyProtection="1">
      <alignment horizontal="center" vertical="center"/>
      <protection locked="0"/>
    </xf>
    <xf numFmtId="0" fontId="35" fillId="25" borderId="11" xfId="0" applyFont="1" applyFill="1" applyBorder="1" applyAlignment="1">
      <alignment horizontal="center"/>
    </xf>
    <xf numFmtId="0" fontId="22" fillId="29" borderId="11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5"/>
  <sheetViews>
    <sheetView tabSelected="1" topLeftCell="B1" zoomScale="87" zoomScaleNormal="87" workbookViewId="0">
      <selection activeCell="B20" sqref="A20:XFD20"/>
    </sheetView>
  </sheetViews>
  <sheetFormatPr defaultRowHeight="12.75"/>
  <cols>
    <col min="1" max="1" width="5" hidden="1" customWidth="1"/>
    <col min="2" max="2" width="25.28515625" customWidth="1"/>
    <col min="3" max="3" width="40.28515625" style="5" customWidth="1"/>
    <col min="4" max="4" width="10.7109375" hidden="1" customWidth="1"/>
    <col min="5" max="6" width="10.7109375" style="2" hidden="1" customWidth="1"/>
    <col min="7" max="10" width="10.7109375" hidden="1" customWidth="1"/>
    <col min="11" max="11" width="10.5703125" customWidth="1"/>
    <col min="12" max="12" width="10.140625" customWidth="1"/>
    <col min="13" max="13" width="32.85546875" hidden="1" customWidth="1"/>
    <col min="14" max="14" width="60.140625" style="6" hidden="1" customWidth="1"/>
  </cols>
  <sheetData>
    <row r="1" spans="1:252" ht="38.25" customHeight="1">
      <c r="A1" s="25" t="s">
        <v>28</v>
      </c>
      <c r="B1" s="9" t="s">
        <v>27</v>
      </c>
      <c r="C1" s="10" t="s">
        <v>26</v>
      </c>
      <c r="D1" s="26" t="s">
        <v>1</v>
      </c>
      <c r="E1" s="26" t="s">
        <v>2</v>
      </c>
      <c r="F1" s="26" t="s">
        <v>3</v>
      </c>
      <c r="G1" s="26" t="s">
        <v>8</v>
      </c>
      <c r="H1" s="26" t="s">
        <v>9</v>
      </c>
      <c r="I1" s="26" t="s">
        <v>10</v>
      </c>
      <c r="J1" s="11" t="s">
        <v>11</v>
      </c>
      <c r="K1" s="8" t="s">
        <v>4</v>
      </c>
      <c r="L1" s="12" t="s">
        <v>5</v>
      </c>
      <c r="M1" s="13" t="s">
        <v>0</v>
      </c>
      <c r="N1" s="14" t="s">
        <v>26</v>
      </c>
    </row>
    <row r="2" spans="1:252" ht="19.5">
      <c r="A2" s="15">
        <v>1</v>
      </c>
      <c r="B2" s="22" t="s">
        <v>67</v>
      </c>
      <c r="C2" s="4" t="s">
        <v>85</v>
      </c>
      <c r="D2" s="28">
        <v>1.5</v>
      </c>
      <c r="E2" s="28">
        <v>5.5</v>
      </c>
      <c r="F2" s="28">
        <v>7</v>
      </c>
      <c r="G2" s="28">
        <v>5</v>
      </c>
      <c r="H2" s="28">
        <v>7</v>
      </c>
      <c r="I2" s="28">
        <v>5</v>
      </c>
      <c r="J2" s="17"/>
      <c r="K2" s="27">
        <f>IF($B2="","",D2+E2+F2+G2+H2+I2+J2)</f>
        <v>31</v>
      </c>
      <c r="L2" s="18">
        <f>IF(K2="","",IF(COUNTIF(K:K,K2)&gt;1,CONCATENATE(RANK(K2,K:K),"-",SUM(RANK(K2,K:K),COUNTIF(K:K,K2),-1)),RANK(K2,K:K)))</f>
        <v>1</v>
      </c>
      <c r="M2" s="21"/>
      <c r="N2" s="7" t="str">
        <f t="shared" ref="N2:N35" si="0">C2</f>
        <v>ГУО «Гимназия № 25 г. Минска»</v>
      </c>
      <c r="IR2" s="1" t="s">
        <v>6</v>
      </c>
    </row>
    <row r="3" spans="1:252" ht="31.5">
      <c r="A3" s="15">
        <v>2</v>
      </c>
      <c r="B3" s="22" t="s">
        <v>94</v>
      </c>
      <c r="C3" s="4" t="s">
        <v>43</v>
      </c>
      <c r="D3" s="28">
        <v>1.5</v>
      </c>
      <c r="E3" s="28">
        <v>6</v>
      </c>
      <c r="F3" s="28">
        <v>6</v>
      </c>
      <c r="G3" s="28">
        <v>4</v>
      </c>
      <c r="H3" s="28">
        <v>6</v>
      </c>
      <c r="I3" s="28">
        <v>4</v>
      </c>
      <c r="J3" s="17"/>
      <c r="K3" s="27">
        <f>IF($B3="","",D3+E3+F3+G3+H3+I3+J3)</f>
        <v>27.5</v>
      </c>
      <c r="L3" s="18" t="str">
        <f>IF(K3="","",IF(COUNTIF(K:K,K3)&gt;1,CONCATENATE(RANK(K3,K:K),"-",SUM(RANK(K3,K:K),COUNTIF(K:K,K3),-1)),RANK(K3,K:K)))</f>
        <v>2-3</v>
      </c>
      <c r="M3" s="19"/>
      <c r="N3" s="7" t="str">
        <f t="shared" si="0"/>
        <v>ГУО «Гимназия №56 г. Минска»</v>
      </c>
      <c r="IR3" s="1" t="s">
        <v>7</v>
      </c>
    </row>
    <row r="4" spans="1:252" ht="31.5">
      <c r="A4" s="15">
        <v>3</v>
      </c>
      <c r="B4" s="22" t="s">
        <v>70</v>
      </c>
      <c r="C4" s="4" t="s">
        <v>42</v>
      </c>
      <c r="D4" s="28">
        <v>2</v>
      </c>
      <c r="E4" s="28">
        <v>4.5</v>
      </c>
      <c r="F4" s="28">
        <v>6</v>
      </c>
      <c r="G4" s="28">
        <v>5</v>
      </c>
      <c r="H4" s="28">
        <v>6</v>
      </c>
      <c r="I4" s="28">
        <v>4</v>
      </c>
      <c r="J4" s="17"/>
      <c r="K4" s="27">
        <f>IF($B4="","",D4+E4+F4+G4+H4+I4+J4)</f>
        <v>27.5</v>
      </c>
      <c r="L4" s="18" t="str">
        <f>IF(K4="","",IF(COUNTIF(K:K,K4)&gt;1,CONCATENATE(RANK(K4,K:K),"-",SUM(RANK(K4,K:K),COUNTIF(K:K,K4),-1)),RANK(K4,K:K)))</f>
        <v>2-3</v>
      </c>
      <c r="M4" s="19" t="s">
        <v>15</v>
      </c>
      <c r="N4" s="7" t="str">
        <f t="shared" si="0"/>
        <v>ГУО «Ордена Трудового Красного Знамени гимназия № 50 г.Минска»</v>
      </c>
    </row>
    <row r="5" spans="1:252" ht="29.25" customHeight="1">
      <c r="A5" s="15">
        <v>4</v>
      </c>
      <c r="B5" s="22" t="s">
        <v>84</v>
      </c>
      <c r="C5" s="3"/>
      <c r="D5" s="28">
        <v>1</v>
      </c>
      <c r="E5" s="29">
        <v>4.5</v>
      </c>
      <c r="F5" s="29">
        <v>6</v>
      </c>
      <c r="G5" s="29">
        <v>5</v>
      </c>
      <c r="H5" s="29">
        <v>7</v>
      </c>
      <c r="I5" s="29">
        <v>3</v>
      </c>
      <c r="J5" s="20"/>
      <c r="K5" s="27">
        <f>IF($B5="","",D5+E5+F5+G5+H5+I5+J5)</f>
        <v>26.5</v>
      </c>
      <c r="L5" s="18">
        <f>IF(K5="","",IF(COUNTIF(K:K,K5)&gt;1,CONCATENATE(RANK(K5,K:K),"-",SUM(RANK(K5,K:K),COUNTIF(K:K,K5),-1)),RANK(K5,K:K)))</f>
        <v>4</v>
      </c>
      <c r="M5" s="21"/>
      <c r="N5" s="7">
        <f t="shared" si="0"/>
        <v>0</v>
      </c>
    </row>
    <row r="6" spans="1:252" ht="31.5">
      <c r="A6" s="15">
        <v>5</v>
      </c>
      <c r="B6" s="22" t="s">
        <v>41</v>
      </c>
      <c r="C6" s="4" t="s">
        <v>86</v>
      </c>
      <c r="D6" s="28">
        <v>1.5</v>
      </c>
      <c r="E6" s="28">
        <v>4.5</v>
      </c>
      <c r="F6" s="28">
        <v>7</v>
      </c>
      <c r="G6" s="28">
        <v>5</v>
      </c>
      <c r="H6" s="28">
        <v>6</v>
      </c>
      <c r="I6" s="28">
        <v>2</v>
      </c>
      <c r="J6" s="16"/>
      <c r="K6" s="27">
        <f>IF($B6="","",D6+E6+F6+G6+H6+I6+J6)</f>
        <v>26</v>
      </c>
      <c r="L6" s="18" t="str">
        <f>IF(K6="","",IF(COUNTIF(K:K,K6)&gt;1,CONCATENATE(RANK(K6,K:K),"-",SUM(RANK(K6,K:K),COUNTIF(K:K,K6),-1)),RANK(K6,K:K)))</f>
        <v>5-6</v>
      </c>
      <c r="M6" s="21"/>
      <c r="N6" s="7" t="str">
        <f t="shared" si="0"/>
        <v>ГУО «Гимназия № 41 г.Минска имени Серебряного В.Х.»</v>
      </c>
    </row>
    <row r="7" spans="1:252" ht="19.5">
      <c r="A7" s="15">
        <v>6</v>
      </c>
      <c r="B7" s="22" t="s">
        <v>49</v>
      </c>
      <c r="C7" s="4" t="s">
        <v>50</v>
      </c>
      <c r="D7" s="28">
        <v>0.5</v>
      </c>
      <c r="E7" s="28">
        <v>5.5</v>
      </c>
      <c r="F7" s="28">
        <v>5</v>
      </c>
      <c r="G7" s="28">
        <v>5</v>
      </c>
      <c r="H7" s="28">
        <v>6</v>
      </c>
      <c r="I7" s="28">
        <v>4</v>
      </c>
      <c r="J7" s="17"/>
      <c r="K7" s="27">
        <f>IF($B7="","",D7+E7+F7+G7+H7+I7+J7)</f>
        <v>26</v>
      </c>
      <c r="L7" s="18" t="str">
        <f>IF(K7="","",IF(COUNTIF(K:K,K7)&gt;1,CONCATENATE(RANK(K7,K:K),"-",SUM(RANK(K7,K:K),COUNTIF(K:K,K7),-1)),RANK(K7,K:K)))</f>
        <v>5-6</v>
      </c>
      <c r="M7" s="21"/>
      <c r="N7" s="7" t="str">
        <f t="shared" si="0"/>
        <v>ГУО Лицей №1 г.Минска»</v>
      </c>
    </row>
    <row r="8" spans="1:252" ht="19.5">
      <c r="A8" s="15">
        <v>7</v>
      </c>
      <c r="B8" s="24" t="s">
        <v>93</v>
      </c>
      <c r="C8" s="4" t="s">
        <v>40</v>
      </c>
      <c r="D8" s="28">
        <v>1.5</v>
      </c>
      <c r="E8" s="28">
        <v>6</v>
      </c>
      <c r="F8" s="28">
        <v>5</v>
      </c>
      <c r="G8" s="28">
        <v>4</v>
      </c>
      <c r="H8" s="28">
        <v>5</v>
      </c>
      <c r="I8" s="28">
        <v>4</v>
      </c>
      <c r="J8" s="16"/>
      <c r="K8" s="27">
        <f>IF($B8="","",D8+E8+F8+G8+H8+I8+J8)</f>
        <v>25.5</v>
      </c>
      <c r="L8" s="18">
        <f>IF(K8="","",IF(COUNTIF(K:K,K8)&gt;1,CONCATENATE(RANK(K8,K:K),"-",SUM(RANK(K8,K:K),COUNTIF(K:K,K8),-1)),RANK(K8,K:K)))</f>
        <v>7</v>
      </c>
      <c r="M8" s="19" t="s">
        <v>19</v>
      </c>
      <c r="N8" s="7" t="str">
        <f t="shared" si="0"/>
        <v>ГУО «Гимназия № 39 г. Минска»</v>
      </c>
    </row>
    <row r="9" spans="1:252" ht="19.5">
      <c r="A9" s="15">
        <v>8</v>
      </c>
      <c r="B9" s="22" t="s">
        <v>66</v>
      </c>
      <c r="C9" s="4" t="s">
        <v>36</v>
      </c>
      <c r="D9" s="28">
        <v>1.5</v>
      </c>
      <c r="E9" s="28">
        <v>5.5</v>
      </c>
      <c r="F9" s="28">
        <v>5</v>
      </c>
      <c r="G9" s="28">
        <v>3</v>
      </c>
      <c r="H9" s="28">
        <v>6</v>
      </c>
      <c r="I9" s="28">
        <v>4</v>
      </c>
      <c r="J9" s="17"/>
      <c r="K9" s="27">
        <f>IF($B9="","",D9+E9+F9+G9+H9+I9+J9)</f>
        <v>25</v>
      </c>
      <c r="L9" s="18">
        <f>IF(K9="","",IF(COUNTIF(K:K,K9)&gt;1,CONCATENATE(RANK(K9,K:K),"-",SUM(RANK(K9,K:K),COUNTIF(K:K,K9),-1)),RANK(K9,K:K)))</f>
        <v>8</v>
      </c>
      <c r="M9" s="19" t="s">
        <v>17</v>
      </c>
      <c r="N9" s="7" t="str">
        <f t="shared" si="0"/>
        <v>ГУО «Гимназия №24 г. Минска»</v>
      </c>
    </row>
    <row r="10" spans="1:252" ht="31.5">
      <c r="A10" s="15">
        <v>9</v>
      </c>
      <c r="B10" s="22" t="s">
        <v>65</v>
      </c>
      <c r="C10" s="4" t="s">
        <v>34</v>
      </c>
      <c r="D10" s="28">
        <v>1.5</v>
      </c>
      <c r="E10" s="28">
        <v>6</v>
      </c>
      <c r="F10" s="28">
        <v>6</v>
      </c>
      <c r="G10" s="28">
        <v>2</v>
      </c>
      <c r="H10" s="28">
        <v>6</v>
      </c>
      <c r="I10" s="28">
        <v>3</v>
      </c>
      <c r="J10" s="16"/>
      <c r="K10" s="27">
        <f>IF($B10="","",D10+E10+F10+G10+H10+I10+J10)</f>
        <v>24.5</v>
      </c>
      <c r="L10" s="18" t="str">
        <f>IF(K10="","",IF(COUNTIF(K:K,K10)&gt;1,CONCATENATE(RANK(K10,K:K),"-",SUM(RANK(K10,K:K),COUNTIF(K:K,K10),-1)),RANK(K10,K:K)))</f>
        <v>9-10</v>
      </c>
      <c r="M10" s="21"/>
      <c r="N10" s="7" t="str">
        <f t="shared" si="0"/>
        <v>ГУО «Гимназия № 21 г. Минска»</v>
      </c>
    </row>
    <row r="11" spans="1:252" ht="47.25">
      <c r="A11" s="15">
        <v>10</v>
      </c>
      <c r="B11" s="22" t="s">
        <v>68</v>
      </c>
      <c r="C11" s="4" t="s">
        <v>37</v>
      </c>
      <c r="D11" s="28">
        <v>1</v>
      </c>
      <c r="E11" s="28">
        <v>5.5</v>
      </c>
      <c r="F11" s="28">
        <v>6</v>
      </c>
      <c r="G11" s="28">
        <v>3</v>
      </c>
      <c r="H11" s="28">
        <v>6</v>
      </c>
      <c r="I11" s="28">
        <v>3</v>
      </c>
      <c r="J11" s="16"/>
      <c r="K11" s="27">
        <f>IF($B11="","",D11+E11+F11+G11+H11+I11+J11)</f>
        <v>24.5</v>
      </c>
      <c r="L11" s="18" t="str">
        <f>IF(K11="","",IF(COUNTIF(K:K,K11)&gt;1,CONCATENATE(RANK(K11,K:K),"-",SUM(RANK(K11,K:K),COUNTIF(K:K,K11),-1)),RANK(K11,K:K)))</f>
        <v>9-10</v>
      </c>
      <c r="M11" s="19" t="s">
        <v>13</v>
      </c>
      <c r="N11" s="7" t="str">
        <f t="shared" si="0"/>
        <v>ГУО «Гимназия № 30 г. Минска имени Героя Советского Союза Б.С. Окрестина»</v>
      </c>
    </row>
    <row r="12" spans="1:252" ht="31.5">
      <c r="A12" s="15">
        <v>11</v>
      </c>
      <c r="B12" s="22" t="s">
        <v>63</v>
      </c>
      <c r="C12" s="4" t="s">
        <v>80</v>
      </c>
      <c r="D12" s="28">
        <v>2</v>
      </c>
      <c r="E12" s="29">
        <v>4.5</v>
      </c>
      <c r="F12" s="29">
        <v>5</v>
      </c>
      <c r="G12" s="29">
        <v>4</v>
      </c>
      <c r="H12" s="29">
        <v>6</v>
      </c>
      <c r="I12" s="29">
        <v>2</v>
      </c>
      <c r="J12" s="20"/>
      <c r="K12" s="27">
        <f>IF($B12="","",D12+E12+F12+G12+H12+I12+J12)</f>
        <v>23.5</v>
      </c>
      <c r="L12" s="18" t="str">
        <f>IF(K12="","",IF(COUNTIF(K:K,K12)&gt;1,CONCATENATE(RANK(K12,K:K),"-",SUM(RANK(K12,K:K),COUNTIF(K:K,K12),-1)),RANK(K12,K:K)))</f>
        <v>11-12</v>
      </c>
      <c r="M12" s="21"/>
      <c r="N12" s="7" t="str">
        <f t="shared" si="0"/>
        <v>ГУО «Гимназия № 11 г.Минска имени И.Д.Черняховского»</v>
      </c>
    </row>
    <row r="13" spans="1:252" ht="19.5">
      <c r="A13" s="15">
        <v>12</v>
      </c>
      <c r="B13" s="22" t="s">
        <v>38</v>
      </c>
      <c r="C13" s="4" t="s">
        <v>39</v>
      </c>
      <c r="D13" s="28">
        <v>0.5</v>
      </c>
      <c r="E13" s="28">
        <v>5</v>
      </c>
      <c r="F13" s="28">
        <v>5</v>
      </c>
      <c r="G13" s="28">
        <v>4</v>
      </c>
      <c r="H13" s="28">
        <v>6</v>
      </c>
      <c r="I13" s="28">
        <v>3</v>
      </c>
      <c r="J13" s="16"/>
      <c r="K13" s="27">
        <f>IF($B13="","",D13+E13+F13+G13+H13+I13+J13)</f>
        <v>23.5</v>
      </c>
      <c r="L13" s="18" t="str">
        <f>IF(K13="","",IF(COUNTIF(K:K,K13)&gt;1,CONCATENATE(RANK(K13,K:K),"-",SUM(RANK(K13,K:K),COUNTIF(K:K,K13),-1)),RANK(K13,K:K)))</f>
        <v>11-12</v>
      </c>
      <c r="M13" s="19" t="s">
        <v>20</v>
      </c>
      <c r="N13" s="7" t="str">
        <f t="shared" si="0"/>
        <v>ГУО «Гимназия №37 г.Минска»</v>
      </c>
    </row>
    <row r="14" spans="1:252" ht="19.5">
      <c r="A14" s="15">
        <v>13</v>
      </c>
      <c r="B14" s="22" t="s">
        <v>76</v>
      </c>
      <c r="C14" s="4" t="s">
        <v>45</v>
      </c>
      <c r="D14" s="28">
        <v>1</v>
      </c>
      <c r="E14" s="28">
        <v>4</v>
      </c>
      <c r="F14" s="28">
        <v>6</v>
      </c>
      <c r="G14" s="28">
        <v>4</v>
      </c>
      <c r="H14" s="28">
        <v>6</v>
      </c>
      <c r="I14" s="28">
        <v>2</v>
      </c>
      <c r="J14" s="16"/>
      <c r="K14" s="27">
        <f>IF($B14="","",D14+E14+F14+G14+H14+I14+J14)</f>
        <v>23</v>
      </c>
      <c r="L14" s="18" t="str">
        <f>IF(K14="","",IF(COUNTIF(K:K,K14)&gt;1,CONCATENATE(RANK(K14,K:K),"-",SUM(RANK(K14,K:K),COUNTIF(K:K,K14),-1)),RANK(K14,K:K)))</f>
        <v>13-14</v>
      </c>
      <c r="M14" s="21"/>
      <c r="N14" s="7" t="str">
        <f t="shared" si="0"/>
        <v>ГУО «Гимназия № 146 г. Минска»</v>
      </c>
    </row>
    <row r="15" spans="1:252" ht="19.5">
      <c r="A15" s="15">
        <v>14</v>
      </c>
      <c r="B15" s="22" t="s">
        <v>62</v>
      </c>
      <c r="C15" s="4" t="s">
        <v>31</v>
      </c>
      <c r="D15" s="28">
        <v>1.5</v>
      </c>
      <c r="E15" s="28">
        <v>4.5</v>
      </c>
      <c r="F15" s="28">
        <v>5</v>
      </c>
      <c r="G15" s="28">
        <v>3</v>
      </c>
      <c r="H15" s="28">
        <v>6</v>
      </c>
      <c r="I15" s="28">
        <v>3</v>
      </c>
      <c r="J15" s="17"/>
      <c r="K15" s="27">
        <f>IF($B15="","",D15+E15+F15+G15+H15+I15+J15)</f>
        <v>23</v>
      </c>
      <c r="L15" s="18" t="str">
        <f>IF(K15="","",IF(COUNTIF(K:K,K15)&gt;1,CONCATENATE(RANK(K15,K:K),"-",SUM(RANK(K15,K:K),COUNTIF(K:K,K15),-1)),RANK(K15,K:K)))</f>
        <v>13-14</v>
      </c>
      <c r="M15" s="19" t="s">
        <v>12</v>
      </c>
      <c r="N15" s="7" t="str">
        <f t="shared" si="0"/>
        <v>ГУО «Гимназия № 6 г. Минска»</v>
      </c>
    </row>
    <row r="16" spans="1:252" ht="30.75" customHeight="1">
      <c r="A16" s="15">
        <v>15</v>
      </c>
      <c r="B16" s="22" t="s">
        <v>90</v>
      </c>
      <c r="C16" s="4" t="s">
        <v>46</v>
      </c>
      <c r="D16" s="28">
        <v>1</v>
      </c>
      <c r="E16" s="28">
        <v>5.5</v>
      </c>
      <c r="F16" s="28">
        <v>5</v>
      </c>
      <c r="G16" s="28">
        <v>4</v>
      </c>
      <c r="H16" s="28">
        <v>6</v>
      </c>
      <c r="I16" s="28">
        <v>1</v>
      </c>
      <c r="J16" s="16"/>
      <c r="K16" s="27">
        <f>IF($B16="","",D16+E16+F16+G16+H16+I16+J16)</f>
        <v>22.5</v>
      </c>
      <c r="L16" s="18" t="str">
        <f>IF(K16="","",IF(COUNTIF(K:K,K16)&gt;1,CONCATENATE(RANK(K16,K:K),"-",SUM(RANK(K16,K:K),COUNTIF(K:K,K16),-1)),RANK(K16,K:K)))</f>
        <v>15-17</v>
      </c>
      <c r="M16" s="19" t="s">
        <v>18</v>
      </c>
      <c r="N16" s="7" t="str">
        <f t="shared" si="0"/>
        <v xml:space="preserve">Минский государственный дворец детей и молодежи </v>
      </c>
    </row>
    <row r="17" spans="1:14" ht="19.5">
      <c r="A17" s="15">
        <v>16</v>
      </c>
      <c r="B17" s="22" t="s">
        <v>72</v>
      </c>
      <c r="C17" s="4" t="s">
        <v>56</v>
      </c>
      <c r="D17" s="28">
        <v>2</v>
      </c>
      <c r="E17" s="28">
        <v>5.5</v>
      </c>
      <c r="F17" s="28">
        <v>3</v>
      </c>
      <c r="G17" s="28">
        <v>4</v>
      </c>
      <c r="H17" s="28">
        <v>6</v>
      </c>
      <c r="I17" s="28">
        <v>2</v>
      </c>
      <c r="J17" s="16"/>
      <c r="K17" s="27">
        <f>IF($B17="","",D17+E17+F17+G17+H17+I17+J17)</f>
        <v>22.5</v>
      </c>
      <c r="L17" s="18" t="str">
        <f>IF(K17="","",IF(COUNTIF(K:K,K17)&gt;1,CONCATENATE(RANK(K17,K:K),"-",SUM(RANK(K17,K:K),COUNTIF(K:K,K17),-1)),RANK(K17,K:K)))</f>
        <v>15-17</v>
      </c>
      <c r="M17" s="19" t="s">
        <v>14</v>
      </c>
      <c r="N17" s="7" t="str">
        <f t="shared" si="0"/>
        <v>Средняя школа №97 г. Минска</v>
      </c>
    </row>
    <row r="18" spans="1:14" ht="19.5">
      <c r="A18" s="15">
        <v>17</v>
      </c>
      <c r="B18" s="22" t="s">
        <v>91</v>
      </c>
      <c r="C18" s="4" t="s">
        <v>51</v>
      </c>
      <c r="D18" s="29">
        <v>1.5</v>
      </c>
      <c r="E18" s="29">
        <v>4</v>
      </c>
      <c r="F18" s="29">
        <v>5</v>
      </c>
      <c r="G18" s="29">
        <v>1</v>
      </c>
      <c r="H18" s="29">
        <v>6</v>
      </c>
      <c r="I18" s="29">
        <v>5</v>
      </c>
      <c r="J18" s="20"/>
      <c r="K18" s="27">
        <f>IF($B18="","",D18+E18+F18+G18+H18+I18+J18)</f>
        <v>22.5</v>
      </c>
      <c r="L18" s="18" t="str">
        <f>IF(K18="","",IF(COUNTIF(K:K,K18)&gt;1,CONCATENATE(RANK(K18,K:K),"-",SUM(RANK(K18,K:K),COUNTIF(K:K,K18),-1)),RANK(K18,K:K)))</f>
        <v>15-17</v>
      </c>
      <c r="M18" s="21"/>
      <c r="N18" s="7" t="str">
        <f t="shared" si="0"/>
        <v>Лицей №2 г.Минска</v>
      </c>
    </row>
    <row r="19" spans="1:14" ht="31.5">
      <c r="A19" s="15">
        <v>18</v>
      </c>
      <c r="B19" s="22" t="s">
        <v>74</v>
      </c>
      <c r="C19" s="4" t="s">
        <v>58</v>
      </c>
      <c r="D19" s="28">
        <v>1.5</v>
      </c>
      <c r="E19" s="28">
        <v>3.5</v>
      </c>
      <c r="F19" s="28">
        <v>6</v>
      </c>
      <c r="G19" s="28">
        <v>3</v>
      </c>
      <c r="H19" s="28">
        <v>7</v>
      </c>
      <c r="I19" s="28">
        <v>1</v>
      </c>
      <c r="J19" s="17"/>
      <c r="K19" s="27">
        <f>IF($B19="","",D19+E19+F19+G19+H19+I19+J19)</f>
        <v>22</v>
      </c>
      <c r="L19" s="18">
        <f>IF(K19="","",IF(COUNTIF(K:K,K19)&gt;1,CONCATENATE(RANK(K19,K:K),"-",SUM(RANK(K19,K:K),COUNTIF(K:K,K19),-1)),RANK(K19,K:K)))</f>
        <v>18</v>
      </c>
      <c r="M19" s="21"/>
      <c r="N19" s="7" t="str">
        <f t="shared" si="0"/>
        <v>ГУО «Средняя школа № 196г. Минска»</v>
      </c>
    </row>
    <row r="20" spans="1:14" ht="47.25">
      <c r="A20" s="15">
        <v>19</v>
      </c>
      <c r="B20" s="22" t="s">
        <v>69</v>
      </c>
      <c r="C20" s="4" t="s">
        <v>87</v>
      </c>
      <c r="D20" s="28">
        <v>1.5</v>
      </c>
      <c r="E20" s="28">
        <v>3.5</v>
      </c>
      <c r="F20" s="28">
        <v>7</v>
      </c>
      <c r="G20" s="28">
        <v>4</v>
      </c>
      <c r="H20" s="28">
        <v>1</v>
      </c>
      <c r="I20" s="28">
        <v>4</v>
      </c>
      <c r="J20" s="17"/>
      <c r="K20" s="27">
        <f>IF($B20="","",D20+E20+F20+G20+H20+I20+J20)</f>
        <v>21</v>
      </c>
      <c r="L20" s="18">
        <f>IF(K20="","",IF(COUNTIF(K:K,K20)&gt;1,CONCATENATE(RANK(K20,K:K),"-",SUM(RANK(K20,K:K),COUNTIF(K:K,K20),-1)),RANK(K20,K:K)))</f>
        <v>19</v>
      </c>
      <c r="M20" s="21"/>
      <c r="N20" s="7" t="str">
        <f t="shared" si="0"/>
        <v>ГУО «Гимназия №42 г. Минска лауреата Нобелевской премии Ж. И. Алфёрова»</v>
      </c>
    </row>
    <row r="21" spans="1:14" ht="31.5">
      <c r="A21" s="15">
        <v>20</v>
      </c>
      <c r="B21" s="22" t="s">
        <v>75</v>
      </c>
      <c r="C21" s="4" t="s">
        <v>59</v>
      </c>
      <c r="D21" s="28">
        <v>1.5</v>
      </c>
      <c r="E21" s="28">
        <v>5</v>
      </c>
      <c r="F21" s="28">
        <v>5</v>
      </c>
      <c r="G21" s="28">
        <v>3</v>
      </c>
      <c r="H21" s="28">
        <v>6</v>
      </c>
      <c r="I21" s="28">
        <v>0</v>
      </c>
      <c r="J21" s="16"/>
      <c r="K21" s="27">
        <f>IF($B21="","",D21+E21+F21+G21+H21+I21+J21)</f>
        <v>20.5</v>
      </c>
      <c r="L21" s="18" t="str">
        <f>IF(K21="","",IF(COUNTIF(K:K,K21)&gt;1,CONCATENATE(RANK(K21,K:K),"-",SUM(RANK(K21,K:K),COUNTIF(K:K,K21),-1)),RANK(K21,K:K)))</f>
        <v>20-23</v>
      </c>
      <c r="M21" s="19" t="s">
        <v>24</v>
      </c>
      <c r="N21" s="7" t="str">
        <f t="shared" si="0"/>
        <v>ГУО «Средняя школа № 205 г.Минска»</v>
      </c>
    </row>
    <row r="22" spans="1:14" ht="31.5">
      <c r="A22" s="15">
        <v>21</v>
      </c>
      <c r="B22" s="22" t="s">
        <v>61</v>
      </c>
      <c r="C22" s="4" t="s">
        <v>79</v>
      </c>
      <c r="D22" s="28">
        <v>1</v>
      </c>
      <c r="E22" s="28">
        <v>4.5</v>
      </c>
      <c r="F22" s="28">
        <v>4</v>
      </c>
      <c r="G22" s="28">
        <v>5</v>
      </c>
      <c r="H22" s="28">
        <v>5</v>
      </c>
      <c r="I22" s="28">
        <v>1</v>
      </c>
      <c r="J22" s="17"/>
      <c r="K22" s="27">
        <f>IF($B22="","",D22+E22+F22+G22+H22+I22+J22)</f>
        <v>20.5</v>
      </c>
      <c r="L22" s="18" t="str">
        <f>IF(K22="","",IF(COUNTIF(K:K,K22)&gt;1,CONCATENATE(RANK(K22,K:K),"-",SUM(RANK(K22,K:K),COUNTIF(K:K,K22),-1)),RANK(K22,K:K)))</f>
        <v>20-23</v>
      </c>
      <c r="M22" s="19" t="s">
        <v>22</v>
      </c>
      <c r="N22" s="7" t="str">
        <f t="shared" si="0"/>
        <v>ГУО «Гимназия №5 г.Минска имени героев встречи на Эльбе»</v>
      </c>
    </row>
    <row r="23" spans="1:14" ht="31.5">
      <c r="A23" s="15"/>
      <c r="B23" s="22" t="s">
        <v>71</v>
      </c>
      <c r="C23" s="4" t="s">
        <v>44</v>
      </c>
      <c r="D23" s="29">
        <v>1.5</v>
      </c>
      <c r="E23" s="29">
        <v>3</v>
      </c>
      <c r="F23" s="29">
        <v>6</v>
      </c>
      <c r="G23" s="29">
        <v>2</v>
      </c>
      <c r="H23" s="29">
        <v>5</v>
      </c>
      <c r="I23" s="29">
        <v>3</v>
      </c>
      <c r="J23" s="20"/>
      <c r="K23" s="27">
        <f>IF($B23="","",D23+E23+F23+G23+H23+I23+J23)</f>
        <v>20.5</v>
      </c>
      <c r="L23" s="18" t="str">
        <f>IF(K23="","",IF(COUNTIF(K:K,K23)&gt;1,CONCATENATE(RANK(K23,K:K),"-",SUM(RANK(K23,K:K),COUNTIF(K:K,K23),-1)),RANK(K23,K:K)))</f>
        <v>20-23</v>
      </c>
      <c r="M23" s="19"/>
      <c r="N23" s="7" t="str">
        <f t="shared" si="0"/>
        <v>ГУО «Гимназия №61 г.Минска»</v>
      </c>
    </row>
    <row r="24" spans="1:14" ht="31.5">
      <c r="A24" s="15">
        <v>22</v>
      </c>
      <c r="B24" s="22" t="s">
        <v>29</v>
      </c>
      <c r="C24" s="4" t="s">
        <v>30</v>
      </c>
      <c r="D24" s="28">
        <v>1</v>
      </c>
      <c r="E24" s="28">
        <v>3.5</v>
      </c>
      <c r="F24" s="28">
        <v>5</v>
      </c>
      <c r="G24" s="28">
        <v>3</v>
      </c>
      <c r="H24" s="28">
        <v>4</v>
      </c>
      <c r="I24" s="28">
        <v>4</v>
      </c>
      <c r="J24" s="17"/>
      <c r="K24" s="27">
        <f>IF($B24="","",D24+E24+F24+G24+H24+I24+J24)</f>
        <v>20.5</v>
      </c>
      <c r="L24" s="18" t="str">
        <f>IF(K24="","",IF(COUNTIF(K:K,K24)&gt;1,CONCATENATE(RANK(K24,K:K),"-",SUM(RANK(K24,K:K),COUNTIF(K:K,K24),-1)),RANK(K24,K:K)))</f>
        <v>20-23</v>
      </c>
      <c r="M24" s="19" t="s">
        <v>16</v>
      </c>
      <c r="N24" s="7" t="str">
        <f t="shared" si="0"/>
        <v>ГУО «Гимназия 3 г. Минска»</v>
      </c>
    </row>
    <row r="25" spans="1:14" ht="19.5">
      <c r="A25" s="15">
        <v>23</v>
      </c>
      <c r="B25" s="24" t="s">
        <v>64</v>
      </c>
      <c r="C25" s="4" t="s">
        <v>33</v>
      </c>
      <c r="D25" s="28">
        <v>1.5</v>
      </c>
      <c r="E25" s="28">
        <v>4</v>
      </c>
      <c r="F25" s="28">
        <v>4</v>
      </c>
      <c r="G25" s="28">
        <v>2</v>
      </c>
      <c r="H25" s="28">
        <v>5</v>
      </c>
      <c r="I25" s="28">
        <v>2</v>
      </c>
      <c r="J25" s="17"/>
      <c r="K25" s="27">
        <f>IF($B25="","",D25+E25+F25+G25+H25+I25+J25)</f>
        <v>18.5</v>
      </c>
      <c r="L25" s="18" t="str">
        <f>IF(K25="","",IF(COUNTIF(K:K,K25)&gt;1,CONCATENATE(RANK(K25,K:K),"-",SUM(RANK(K25,K:K),COUNTIF(K:K,K25),-1)),RANK(K25,K:K)))</f>
        <v>24-26</v>
      </c>
      <c r="M25" s="21" t="s">
        <v>25</v>
      </c>
      <c r="N25" s="7" t="str">
        <f t="shared" si="0"/>
        <v>ГУО «Гимназия №14 г.Минска»</v>
      </c>
    </row>
    <row r="26" spans="1:14" ht="47.25">
      <c r="A26" s="15">
        <v>24</v>
      </c>
      <c r="B26" s="22" t="s">
        <v>78</v>
      </c>
      <c r="C26" s="4" t="s">
        <v>60</v>
      </c>
      <c r="D26" s="28">
        <v>2</v>
      </c>
      <c r="E26" s="28">
        <v>4.5</v>
      </c>
      <c r="F26" s="28">
        <v>2</v>
      </c>
      <c r="G26" s="28">
        <v>3</v>
      </c>
      <c r="H26" s="28">
        <v>3</v>
      </c>
      <c r="I26" s="28">
        <v>4</v>
      </c>
      <c r="J26" s="23"/>
      <c r="K26" s="27">
        <f>IF($B26="","",D26+E26+F26+G26+H26+I26+J26)</f>
        <v>18.5</v>
      </c>
      <c r="L26" s="18" t="str">
        <f>IF(K26="","",IF(COUNTIF(K:K,K26)&gt;1,CONCATENATE(RANK(K26,K:K),"-",SUM(RANK(K26,K:K),COUNTIF(K:K,K26),-1)),RANK(K26,K:K)))</f>
        <v>24-26</v>
      </c>
      <c r="M26" s="21"/>
      <c r="N26" s="7" t="str">
        <f t="shared" si="0"/>
        <v>филиал БНТУ «Минский государственный политехнический колледж»</v>
      </c>
    </row>
    <row r="27" spans="1:14" ht="19.5">
      <c r="A27" s="15">
        <v>25</v>
      </c>
      <c r="B27" s="22" t="s">
        <v>82</v>
      </c>
      <c r="C27" s="4" t="s">
        <v>35</v>
      </c>
      <c r="D27" s="28">
        <v>2</v>
      </c>
      <c r="E27" s="28">
        <v>4.5</v>
      </c>
      <c r="F27" s="28">
        <v>3</v>
      </c>
      <c r="G27" s="28">
        <v>1</v>
      </c>
      <c r="H27" s="28">
        <v>6</v>
      </c>
      <c r="I27" s="28">
        <v>2</v>
      </c>
      <c r="J27" s="16"/>
      <c r="K27" s="27">
        <f>IF($B27="","",D27+E27+F27+G27+H27+I27+J27)</f>
        <v>18.5</v>
      </c>
      <c r="L27" s="18" t="str">
        <f>IF(K27="","",IF(COUNTIF(K:K,K27)&gt;1,CONCATENATE(RANK(K27,K:K),"-",SUM(RANK(K27,K:K),COUNTIF(K:K,K27),-1)),RANK(K27,K:K)))</f>
        <v>24-26</v>
      </c>
      <c r="M27" s="21"/>
      <c r="N27" s="7" t="str">
        <f t="shared" si="0"/>
        <v>ГУО «Гимназия №22 г. Минска»</v>
      </c>
    </row>
    <row r="28" spans="1:14" ht="19.5">
      <c r="A28" s="15">
        <v>26</v>
      </c>
      <c r="B28" s="22" t="s">
        <v>92</v>
      </c>
      <c r="C28" s="4" t="s">
        <v>53</v>
      </c>
      <c r="D28" s="28">
        <v>2</v>
      </c>
      <c r="E28" s="28">
        <v>4.5</v>
      </c>
      <c r="F28" s="28">
        <v>3</v>
      </c>
      <c r="G28" s="28">
        <v>1</v>
      </c>
      <c r="H28" s="28">
        <v>5</v>
      </c>
      <c r="I28" s="28">
        <v>2</v>
      </c>
      <c r="J28" s="16"/>
      <c r="K28" s="27">
        <f>IF($B28="","",D28+E28+F28+G28+H28+I28+J28)</f>
        <v>17.5</v>
      </c>
      <c r="L28" s="18" t="str">
        <f>IF(K28="","",IF(COUNTIF(K:K,K28)&gt;1,CONCATENATE(RANK(K28,K:K),"-",SUM(RANK(K28,K:K),COUNTIF(K:K,K28),-1)),RANK(K28,K:K)))</f>
        <v>27-28</v>
      </c>
      <c r="M28" s="19" t="s">
        <v>21</v>
      </c>
      <c r="N28" s="7" t="str">
        <f t="shared" si="0"/>
        <v>ГУО «Средняя школа №1 г. Минска»</v>
      </c>
    </row>
    <row r="29" spans="1:14" ht="31.5">
      <c r="A29" s="15">
        <v>27</v>
      </c>
      <c r="B29" s="22" t="s">
        <v>95</v>
      </c>
      <c r="C29" s="4" t="s">
        <v>83</v>
      </c>
      <c r="D29" s="28">
        <v>1.5</v>
      </c>
      <c r="E29" s="28">
        <v>4</v>
      </c>
      <c r="F29" s="28">
        <v>3</v>
      </c>
      <c r="G29" s="28">
        <v>3</v>
      </c>
      <c r="H29" s="28">
        <v>4</v>
      </c>
      <c r="I29" s="28">
        <v>2</v>
      </c>
      <c r="J29" s="16"/>
      <c r="K29" s="27">
        <f>IF($B29="","",D29+E29+F29+G29+H29+I29+J29)</f>
        <v>17.5</v>
      </c>
      <c r="L29" s="18" t="str">
        <f>IF(K29="","",IF(COUNTIF(K:K,K29)&gt;1,CONCATENATE(RANK(K29,K:K),"-",SUM(RANK(K29,K:K),COUNTIF(K:K,K29),-1)),RANK(K29,K:K)))</f>
        <v>27-28</v>
      </c>
      <c r="M29" s="21"/>
      <c r="N29" s="7" t="str">
        <f t="shared" si="0"/>
        <v>колледж бизнеса и права</v>
      </c>
    </row>
    <row r="30" spans="1:14" ht="31.5">
      <c r="A30" s="15">
        <v>28</v>
      </c>
      <c r="B30" s="22" t="s">
        <v>73</v>
      </c>
      <c r="C30" s="4" t="s">
        <v>57</v>
      </c>
      <c r="D30" s="28">
        <v>2</v>
      </c>
      <c r="E30" s="28">
        <v>4.5</v>
      </c>
      <c r="F30" s="28">
        <v>3</v>
      </c>
      <c r="G30" s="28">
        <v>1</v>
      </c>
      <c r="H30" s="28">
        <v>4</v>
      </c>
      <c r="I30" s="28">
        <v>2</v>
      </c>
      <c r="J30" s="16"/>
      <c r="K30" s="27">
        <f>IF($B30="","",D30+E30+F30+G30+H30+I30+J30)</f>
        <v>16.5</v>
      </c>
      <c r="L30" s="18">
        <f>IF(K30="","",IF(COUNTIF(K:K,K30)&gt;1,CONCATENATE(RANK(K30,K:K),"-",SUM(RANK(K30,K:K),COUNTIF(K:K,K30),-1)),RANK(K30,K:K)))</f>
        <v>29</v>
      </c>
      <c r="M30" s="21"/>
      <c r="N30" s="7" t="str">
        <f t="shared" si="0"/>
        <v>ГУО «Средняя школа № 153 г. Минска»</v>
      </c>
    </row>
    <row r="31" spans="1:14" ht="19.5">
      <c r="A31" s="15">
        <v>29</v>
      </c>
      <c r="B31" s="22" t="s">
        <v>81</v>
      </c>
      <c r="C31" s="4" t="s">
        <v>32</v>
      </c>
      <c r="D31" s="28">
        <v>0.5</v>
      </c>
      <c r="E31" s="29">
        <v>4</v>
      </c>
      <c r="F31" s="29">
        <v>2</v>
      </c>
      <c r="G31" s="29">
        <v>3</v>
      </c>
      <c r="H31" s="29">
        <v>5</v>
      </c>
      <c r="I31" s="29">
        <v>1</v>
      </c>
      <c r="J31" s="20"/>
      <c r="K31" s="27">
        <f>IF($B31="","",D31+E31+F31+G31+H31+I31+J31)</f>
        <v>15.5</v>
      </c>
      <c r="L31" s="18">
        <f>IF(K31="","",IF(COUNTIF(K:K,K31)&gt;1,CONCATENATE(RANK(K31,K:K),"-",SUM(RANK(K31,K:K),COUNTIF(K:K,K31),-1)),RANK(K31,K:K)))</f>
        <v>30</v>
      </c>
      <c r="M31" s="21"/>
      <c r="N31" s="7" t="str">
        <f t="shared" si="0"/>
        <v>ГУО «Гимназия №18 г.Минска»</v>
      </c>
    </row>
    <row r="32" spans="1:14" ht="31.5">
      <c r="A32" s="15">
        <v>30</v>
      </c>
      <c r="B32" s="22" t="s">
        <v>54</v>
      </c>
      <c r="C32" s="4" t="s">
        <v>55</v>
      </c>
      <c r="D32" s="29">
        <v>1.5</v>
      </c>
      <c r="E32" s="29">
        <v>4.5</v>
      </c>
      <c r="F32" s="29">
        <v>2</v>
      </c>
      <c r="G32" s="29">
        <v>3</v>
      </c>
      <c r="H32" s="29">
        <v>3</v>
      </c>
      <c r="I32" s="29">
        <v>1</v>
      </c>
      <c r="J32" s="20"/>
      <c r="K32" s="27">
        <f>IF($B32="","",D32+E32+F32+G32+H32+I32+J32)</f>
        <v>15</v>
      </c>
      <c r="L32" s="18">
        <f>IF(K32="","",IF(COUNTIF(K:K,K32)&gt;1,CONCATENATE(RANK(K32,K:K),"-",SUM(RANK(K32,K:K),COUNTIF(K:K,K32),-1)),RANK(K32,K:K)))</f>
        <v>31</v>
      </c>
      <c r="M32" s="21"/>
      <c r="N32" s="7" t="str">
        <f t="shared" si="0"/>
        <v>ГУО «Средняя школа №36 г. Минска</v>
      </c>
    </row>
    <row r="33" spans="1:14" ht="47.25">
      <c r="A33" s="15">
        <v>31</v>
      </c>
      <c r="B33" s="22" t="s">
        <v>77</v>
      </c>
      <c r="C33" s="4" t="s">
        <v>47</v>
      </c>
      <c r="D33" s="28">
        <v>1.5</v>
      </c>
      <c r="E33" s="28">
        <v>3</v>
      </c>
      <c r="F33" s="28">
        <v>4</v>
      </c>
      <c r="G33" s="28">
        <v>2</v>
      </c>
      <c r="H33" s="28">
        <v>3</v>
      </c>
      <c r="I33" s="28">
        <v>1</v>
      </c>
      <c r="J33" s="16"/>
      <c r="K33" s="27">
        <f>IF($B33="","",D33+E33+F33+G33+H33+I33+J33)</f>
        <v>14.5</v>
      </c>
      <c r="L33" s="18" t="str">
        <f>IF(K33="","",IF(COUNTIF(K:K,K33)&gt;1,CONCATENATE(RANK(K33,K:K),"-",SUM(RANK(K33,K:K),COUNTIF(K:K,K33),-1)),RANK(K33,K:K)))</f>
        <v>32-33</v>
      </c>
      <c r="M33" s="21"/>
      <c r="N33" s="7" t="str">
        <f t="shared" si="0"/>
        <v>УО «Минский государственный колледж технологии и дизайна легкой промышленности»</v>
      </c>
    </row>
    <row r="34" spans="1:14" ht="31.5">
      <c r="A34" s="15">
        <v>32</v>
      </c>
      <c r="B34" s="22" t="s">
        <v>89</v>
      </c>
      <c r="C34" s="4" t="s">
        <v>48</v>
      </c>
      <c r="D34" s="28">
        <v>1</v>
      </c>
      <c r="E34" s="28">
        <v>3.5</v>
      </c>
      <c r="F34" s="28">
        <v>0</v>
      </c>
      <c r="G34" s="28">
        <v>3</v>
      </c>
      <c r="H34" s="28">
        <v>5</v>
      </c>
      <c r="I34" s="28">
        <v>2</v>
      </c>
      <c r="J34" s="17"/>
      <c r="K34" s="27">
        <f>IF($B34="","",D34+E34+F34+G34+H34+I34+J34)</f>
        <v>14.5</v>
      </c>
      <c r="L34" s="18" t="str">
        <f>IF(K34="","",IF(COUNTIF(K:K,K34)&gt;1,CONCATENATE(RANK(K34,K:K),"-",SUM(RANK(K34,K:K),COUNTIF(K:K,K34),-1)),RANK(K34,K:K)))</f>
        <v>32-33</v>
      </c>
      <c r="M34" s="21"/>
      <c r="N34" s="7" t="str">
        <f t="shared" si="0"/>
        <v>Минский государственный ПТК торговли</v>
      </c>
    </row>
    <row r="35" spans="1:14" ht="47.25">
      <c r="A35" s="15">
        <v>33</v>
      </c>
      <c r="B35" s="22" t="s">
        <v>88</v>
      </c>
      <c r="C35" s="4" t="s">
        <v>52</v>
      </c>
      <c r="D35" s="28">
        <v>0.5</v>
      </c>
      <c r="E35" s="28">
        <v>3</v>
      </c>
      <c r="F35" s="28">
        <v>2</v>
      </c>
      <c r="G35" s="28">
        <v>1</v>
      </c>
      <c r="H35" s="28">
        <v>4</v>
      </c>
      <c r="I35" s="28">
        <v>2</v>
      </c>
      <c r="J35" s="23"/>
      <c r="K35" s="27">
        <f>IF($B35="","",D35+E35+F35+G35+H35+I35+J35)</f>
        <v>12.5</v>
      </c>
      <c r="L35" s="18">
        <f>IF(K35="","",IF(COUNTIF(K:K,K35)&gt;1,CONCATENATE(RANK(K35,K:K),"-",SUM(RANK(K35,K:K),COUNTIF(K:K,K35),-1)),RANK(K35,K:K)))</f>
        <v>34</v>
      </c>
      <c r="M35" s="19" t="s">
        <v>23</v>
      </c>
      <c r="N35" s="7" t="str">
        <f t="shared" si="0"/>
        <v>«Минский государственный профессиональный лицей №3 машиностроения»</v>
      </c>
    </row>
  </sheetData>
  <sortState ref="B2:K35">
    <sortCondition descending="1" ref="K2:K35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Паневский Павел Сергеевич</cp:lastModifiedBy>
  <dcterms:created xsi:type="dcterms:W3CDTF">2010-12-18T12:59:58Z</dcterms:created>
  <dcterms:modified xsi:type="dcterms:W3CDTF">2022-03-25T09:51:53Z</dcterms:modified>
</cp:coreProperties>
</file>